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4\Актуальная версия Решения СД от 02.02.2024 №1-1 с приложениями\"/>
    </mc:Choice>
  </mc:AlternateContent>
  <xr:revisionPtr revIDLastSave="0" documentId="13_ncr:1_{872B3EC8-8D78-41CC-BBD0-F71716AA5AF1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</workbook>
</file>

<file path=xl/calcChain.xml><?xml version="1.0" encoding="utf-8"?>
<calcChain xmlns="http://schemas.openxmlformats.org/spreadsheetml/2006/main">
  <c r="L17" i="1" l="1"/>
  <c r="L21" i="1"/>
  <c r="L16" i="1"/>
  <c r="L23" i="1"/>
  <c r="L32" i="1"/>
  <c r="N31" i="1"/>
  <c r="M23" i="1"/>
  <c r="L29" i="1"/>
  <c r="L27" i="1"/>
  <c r="M16" i="1"/>
  <c r="M21" i="1"/>
  <c r="M31" i="1" s="1"/>
  <c r="L31" i="1" l="1"/>
  <c r="L28" i="1"/>
  <c r="N38" i="1" l="1"/>
  <c r="N16" i="1" l="1"/>
  <c r="M38" i="1" l="1"/>
  <c r="L38" i="1"/>
  <c r="L30" i="1" l="1"/>
  <c r="N17" i="1" l="1"/>
  <c r="M17" i="1"/>
  <c r="M45" i="1" l="1"/>
  <c r="N45" i="1"/>
  <c r="M44" i="1"/>
  <c r="N44" i="1"/>
  <c r="M41" i="1"/>
  <c r="M40" i="1" s="1"/>
  <c r="N41" i="1"/>
  <c r="N40" i="1" s="1"/>
  <c r="M42" i="1"/>
  <c r="N42" i="1"/>
  <c r="M37" i="1"/>
  <c r="N37" i="1"/>
  <c r="M34" i="1"/>
  <c r="N34" i="1"/>
  <c r="M28" i="1"/>
  <c r="M32" i="1" s="1"/>
  <c r="N28" i="1"/>
  <c r="N32" i="1" s="1"/>
  <c r="M26" i="1"/>
  <c r="N26" i="1"/>
  <c r="L26" i="1"/>
  <c r="L25" i="1" s="1"/>
  <c r="M22" i="1"/>
  <c r="N22" i="1"/>
  <c r="M20" i="1"/>
  <c r="N20" i="1"/>
  <c r="M25" i="1" l="1"/>
  <c r="M19" i="1"/>
  <c r="N25" i="1"/>
  <c r="N24" i="1" s="1"/>
  <c r="N30" i="1"/>
  <c r="M24" i="1"/>
  <c r="M30" i="1"/>
  <c r="N36" i="1"/>
  <c r="N33" i="1" s="1"/>
  <c r="M36" i="1"/>
  <c r="M33" i="1" s="1"/>
  <c r="L24" i="1"/>
  <c r="N19" i="1"/>
  <c r="N18" i="1" l="1"/>
  <c r="M18" i="1"/>
  <c r="L20" i="1"/>
  <c r="L22" i="1"/>
  <c r="L34" i="1"/>
  <c r="L41" i="1"/>
  <c r="L40" i="1" s="1"/>
  <c r="L42" i="1"/>
  <c r="L44" i="1"/>
  <c r="L45" i="1"/>
  <c r="L19" i="1" l="1"/>
  <c r="L36" i="1"/>
  <c r="L33" i="1" s="1"/>
  <c r="L37" i="1"/>
  <c r="L18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<sst xmlns="http://schemas.openxmlformats.org/spreadsheetml/2006/main" count="274" uniqueCount="78">
  <si>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</si>
  <si>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</si>
  <si>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</si>
  <si>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</si>
  <si>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</si>
  <si>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</si>
  <si>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</si>
  <si>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</si>
  <si>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</si>
  <si>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</si>
  <si>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</si>
  <si>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</si>
  <si>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</si>
  <si>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</si>
  <si>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</si>
  <si>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</si>
  <si>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</si>
  <si>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</si>
  <si>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</si>
  <si>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</si>
  <si>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</si>
  <si>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</si>
  <si>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</si>
  <si>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</si>
  <si>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</si>
  <si>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</si>
  <si>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</si>
  <si>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</si>
  <si>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</si>
  <si>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</si>
  <si>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</si>
  <si>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</si>
  <si>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</si>
  <si>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</si>
  <si>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</si>
  <si>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</si>
  <si>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</si>
  <si>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</si>
  <si>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</si>
  <si>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</si>
  <si>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</si>
  <si>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</si>
  <si>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</si>
  <si>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</si>
  <si>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</si>
  <si>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</si>
  <si>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</si>
  <si>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</si>
  <si>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</si>
  <si>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</si>
  <si>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</si>
  <si>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</si>
  <si>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</si>
  <si>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</si>
  <si>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</si>
  <si>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</si>
  <si>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</si>
  <si>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</si>
  <si>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</si>
  <si>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</si>
  <si>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</si>
  <si>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</si>
  <si>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</si>
  <si>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</si>
  <si>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</si>
  <si>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</si>
  <si>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</si>
  <si>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</si>
  <si>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</si>
  <si>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</si>
  <si>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</si>
  <si>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</si>
  <si>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</si>
  <si>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</si>
  <si>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</si>
  <si>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</si>
  <si>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</si>
  <si>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 xml:space="preserve">от 12.12.2023  № 1/15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</si>
</sst>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5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3"/>
  <sheetViews>
    <sheetView tabSelected="1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5">
      <c r="K1" s="52"/>
      <c r="L1" s="61"/>
      <c r="M1" s="61"/>
      <c r="N1" s="61"/>
    </row>
    <row r="2" spans="3:14" ht="15" x14ac:dyDescent="0.2">
      <c r="K2" s="62"/>
      <c r="L2" s="62"/>
      <c r="M2" s="62" t="s">
        <v>72</v>
      </c>
      <c r="N2" s="62"/>
    </row>
    <row r="3" spans="3:14" ht="15" x14ac:dyDescent="0.2">
      <c r="K3" s="62"/>
      <c r="L3" s="62"/>
      <c r="M3" s="62" t="s">
        <v>0</v>
      </c>
      <c r="N3" s="62"/>
    </row>
    <row r="4" spans="3:14" ht="15" x14ac:dyDescent="0.2">
      <c r="K4" s="62"/>
      <c r="L4" s="62"/>
      <c r="M4" s="62" t="s">
        <v>64</v>
      </c>
      <c r="N4" s="62"/>
    </row>
    <row r="5" spans="3:14" ht="15" x14ac:dyDescent="0.2">
      <c r="K5" s="50"/>
      <c r="L5" s="50"/>
      <c r="M5" s="62" t="s">
        <v>63</v>
      </c>
      <c r="N5" s="62"/>
    </row>
    <row r="6" spans="3:14" ht="15" x14ac:dyDescent="0.2">
      <c r="K6" s="62"/>
      <c r="L6" s="62"/>
      <c r="M6" s="62" t="s">
        <v>77</v>
      </c>
      <c r="N6" s="62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2"/>
      <c r="L7" s="63" t="s">
        <v>73</v>
      </c>
      <c r="M7" s="63"/>
      <c r="N7" s="63"/>
    </row>
    <row r="8" spans="3:14" s="4" customFormat="1" ht="15" x14ac:dyDescent="0.25">
      <c r="C8" s="1"/>
      <c r="D8" s="1"/>
      <c r="E8" s="1"/>
      <c r="F8" s="1"/>
      <c r="G8" s="1"/>
      <c r="H8" s="1"/>
      <c r="I8" s="1"/>
      <c r="J8" s="2"/>
      <c r="K8" s="52"/>
      <c r="L8" s="63" t="s">
        <v>74</v>
      </c>
      <c r="M8" s="63"/>
      <c r="N8" s="63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5"/>
      <c r="N9" s="55"/>
    </row>
    <row r="10" spans="3:14" s="4" customFormat="1" x14ac:dyDescent="0.2">
      <c r="C10" s="1"/>
      <c r="D10" s="1"/>
      <c r="E10" s="1"/>
      <c r="F10" s="1"/>
      <c r="G10" s="1"/>
      <c r="H10" s="1"/>
      <c r="I10" s="1"/>
      <c r="J10" s="2"/>
      <c r="K10" s="5"/>
      <c r="L10" s="6"/>
      <c r="M10" s="55"/>
      <c r="N10" s="55"/>
    </row>
    <row r="11" spans="3:14" s="4" customFormat="1" ht="33" customHeight="1" x14ac:dyDescent="0.2">
      <c r="C11" s="64" t="s">
        <v>75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3:14" s="4" customFormat="1" x14ac:dyDescent="0.2">
      <c r="C12" s="7"/>
      <c r="D12" s="1"/>
      <c r="E12" s="1"/>
      <c r="F12" s="1"/>
      <c r="G12" s="1"/>
      <c r="H12" s="1"/>
      <c r="I12" s="1"/>
      <c r="J12" s="2"/>
      <c r="K12" s="8"/>
      <c r="L12" s="9"/>
      <c r="M12" s="55"/>
      <c r="N12" s="55"/>
    </row>
    <row r="13" spans="3:14" s="4" customFormat="1" ht="12.75" customHeight="1" x14ac:dyDescent="0.2">
      <c r="C13" s="67" t="s">
        <v>1</v>
      </c>
      <c r="D13" s="67"/>
      <c r="E13" s="67"/>
      <c r="F13" s="67"/>
      <c r="G13" s="67"/>
      <c r="H13" s="67"/>
      <c r="I13" s="67"/>
      <c r="J13" s="2"/>
      <c r="K13" s="10"/>
      <c r="L13" s="11"/>
      <c r="M13" s="55"/>
      <c r="N13" s="55"/>
    </row>
    <row r="14" spans="3:14" s="4" customFormat="1" ht="27.75" customHeight="1" x14ac:dyDescent="0.2">
      <c r="C14" s="12"/>
      <c r="D14" s="68" t="s">
        <v>2</v>
      </c>
      <c r="E14" s="69"/>
      <c r="F14" s="69"/>
      <c r="G14" s="69"/>
      <c r="H14" s="69"/>
      <c r="I14" s="69"/>
      <c r="J14" s="70"/>
      <c r="K14" s="71" t="s">
        <v>3</v>
      </c>
      <c r="L14" s="73" t="s">
        <v>4</v>
      </c>
      <c r="M14" s="73"/>
      <c r="N14" s="73"/>
    </row>
    <row r="15" spans="3:14" s="4" customFormat="1" ht="88.5" customHeight="1" x14ac:dyDescent="0.2">
      <c r="C15" s="13" t="s">
        <v>5</v>
      </c>
      <c r="D15" s="13" t="s">
        <v>6</v>
      </c>
      <c r="E15" s="13" t="s">
        <v>7</v>
      </c>
      <c r="F15" s="13" t="s">
        <v>8</v>
      </c>
      <c r="G15" s="13" t="s">
        <v>9</v>
      </c>
      <c r="H15" s="13" t="s">
        <v>10</v>
      </c>
      <c r="I15" s="13" t="s">
        <v>11</v>
      </c>
      <c r="J15" s="13" t="s">
        <v>12</v>
      </c>
      <c r="K15" s="72"/>
      <c r="L15" s="51" t="s">
        <v>68</v>
      </c>
      <c r="M15" s="51" t="s">
        <v>69</v>
      </c>
      <c r="N15" s="51" t="s">
        <v>76</v>
      </c>
    </row>
    <row r="16" spans="3:14" s="17" customFormat="1" ht="25.5" customHeight="1" x14ac:dyDescent="0.2">
      <c r="C16" s="14"/>
      <c r="D16" s="14"/>
      <c r="E16" s="14"/>
      <c r="F16" s="14"/>
      <c r="G16" s="14"/>
      <c r="H16" s="14"/>
      <c r="I16" s="14"/>
      <c r="J16" s="15"/>
      <c r="K16" s="16" t="s">
        <v>65</v>
      </c>
      <c r="L16" s="59">
        <f>13276175.47-13939429.39</f>
        <v>-663253.91999999993</v>
      </c>
      <c r="M16" s="54">
        <f>12395339.7-(12023292.7+273047)</f>
        <v>99000</v>
      </c>
      <c r="N16" s="54">
        <f>10873993-10771993</f>
        <v>102000</v>
      </c>
    </row>
    <row r="17" spans="3:14" ht="23.25" customHeight="1" x14ac:dyDescent="0.25">
      <c r="C17" s="18"/>
      <c r="D17" s="18"/>
      <c r="E17" s="18"/>
      <c r="F17" s="18"/>
      <c r="G17" s="18"/>
      <c r="H17" s="18"/>
      <c r="I17" s="18"/>
      <c r="J17" s="19"/>
      <c r="K17" s="20" t="s">
        <v>13</v>
      </c>
      <c r="L17" s="53">
        <f>663253.9/6871945.5*100</f>
        <v>9.6516175804944915</v>
      </c>
      <c r="M17" s="53">
        <f>0/(1926456-2029-559039)*100</f>
        <v>0</v>
      </c>
      <c r="N17" s="53">
        <f>0/(2221214-0-785823)*100</f>
        <v>0</v>
      </c>
    </row>
    <row r="18" spans="3:14" s="17" customFormat="1" ht="18.75" customHeight="1" x14ac:dyDescent="0.2">
      <c r="C18" s="22" t="s">
        <v>14</v>
      </c>
      <c r="D18" s="22" t="s">
        <v>15</v>
      </c>
      <c r="E18" s="22" t="s">
        <v>16</v>
      </c>
      <c r="F18" s="22" t="s">
        <v>16</v>
      </c>
      <c r="G18" s="22" t="s">
        <v>16</v>
      </c>
      <c r="H18" s="22" t="s">
        <v>16</v>
      </c>
      <c r="I18" s="22" t="s">
        <v>17</v>
      </c>
      <c r="J18" s="23" t="s">
        <v>14</v>
      </c>
      <c r="K18" s="24" t="s">
        <v>18</v>
      </c>
      <c r="L18" s="12">
        <f>L19+L24+L30+L33</f>
        <v>663253.91999999993</v>
      </c>
      <c r="M18" s="12">
        <f>M19+M24+M30+M33</f>
        <v>-99000.000000000029</v>
      </c>
      <c r="N18" s="12">
        <f>N19+N24+N30+N33</f>
        <v>-102000</v>
      </c>
    </row>
    <row r="19" spans="3:14" ht="18.75" customHeight="1" x14ac:dyDescent="0.2">
      <c r="C19" s="25" t="s">
        <v>14</v>
      </c>
      <c r="D19" s="25" t="s">
        <v>15</v>
      </c>
      <c r="E19" s="25" t="s">
        <v>19</v>
      </c>
      <c r="F19" s="25" t="s">
        <v>16</v>
      </c>
      <c r="G19" s="25" t="s">
        <v>16</v>
      </c>
      <c r="H19" s="25" t="s">
        <v>16</v>
      </c>
      <c r="I19" s="25" t="s">
        <v>17</v>
      </c>
      <c r="J19" s="26" t="s">
        <v>14</v>
      </c>
      <c r="K19" s="24" t="s">
        <v>20</v>
      </c>
      <c r="L19" s="12">
        <f>L20+L22</f>
        <v>531714.87803000002</v>
      </c>
      <c r="M19" s="12">
        <f>M20+M22</f>
        <v>-10714.878030000022</v>
      </c>
      <c r="N19" s="12">
        <f t="shared" ref="N19" si="0">N20+N22</f>
        <v>0</v>
      </c>
    </row>
    <row r="20" spans="3:14" ht="32.450000000000003" customHeight="1" x14ac:dyDescent="0.2">
      <c r="C20" s="27" t="s">
        <v>14</v>
      </c>
      <c r="D20" s="27" t="s">
        <v>15</v>
      </c>
      <c r="E20" s="27" t="s">
        <v>19</v>
      </c>
      <c r="F20" s="27" t="s">
        <v>16</v>
      </c>
      <c r="G20" s="27" t="s">
        <v>16</v>
      </c>
      <c r="H20" s="27" t="s">
        <v>16</v>
      </c>
      <c r="I20" s="27" t="s">
        <v>17</v>
      </c>
      <c r="J20" s="28" t="s">
        <v>21</v>
      </c>
      <c r="K20" s="29" t="s">
        <v>22</v>
      </c>
      <c r="L20" s="21">
        <f>L21</f>
        <v>1904714.87803</v>
      </c>
      <c r="M20" s="21">
        <f t="shared" ref="M20:N20" si="1">M21</f>
        <v>1717000</v>
      </c>
      <c r="N20" s="21">
        <f t="shared" si="1"/>
        <v>0</v>
      </c>
    </row>
    <row r="21" spans="3:14" ht="32.450000000000003" customHeight="1" x14ac:dyDescent="0.2">
      <c r="C21" s="27" t="s">
        <v>66</v>
      </c>
      <c r="D21" s="27" t="s">
        <v>15</v>
      </c>
      <c r="E21" s="27" t="s">
        <v>19</v>
      </c>
      <c r="F21" s="27" t="s">
        <v>16</v>
      </c>
      <c r="G21" s="27" t="s">
        <v>16</v>
      </c>
      <c r="H21" s="27" t="s">
        <v>41</v>
      </c>
      <c r="I21" s="27" t="s">
        <v>17</v>
      </c>
      <c r="J21" s="28" t="s">
        <v>24</v>
      </c>
      <c r="K21" s="29" t="s">
        <v>56</v>
      </c>
      <c r="L21" s="30">
        <f>150000+329000+322500+294100+277400+245000+99000+10714.87803+177000</f>
        <v>1904714.87803</v>
      </c>
      <c r="M21" s="30">
        <f>150000+329000+322500+294100+277400+245000+99000</f>
        <v>1717000</v>
      </c>
      <c r="N21" s="53">
        <v>0</v>
      </c>
    </row>
    <row r="22" spans="3:14" ht="32.450000000000003" customHeight="1" x14ac:dyDescent="0.2">
      <c r="C22" s="27" t="s">
        <v>14</v>
      </c>
      <c r="D22" s="27" t="s">
        <v>15</v>
      </c>
      <c r="E22" s="27" t="s">
        <v>19</v>
      </c>
      <c r="F22" s="27" t="s">
        <v>16</v>
      </c>
      <c r="G22" s="27" t="s">
        <v>16</v>
      </c>
      <c r="H22" s="27" t="s">
        <v>16</v>
      </c>
      <c r="I22" s="27" t="s">
        <v>17</v>
      </c>
      <c r="J22" s="28" t="s">
        <v>25</v>
      </c>
      <c r="K22" s="29" t="s">
        <v>26</v>
      </c>
      <c r="L22" s="30">
        <f>L23</f>
        <v>-1373000</v>
      </c>
      <c r="M22" s="30">
        <f t="shared" ref="M22:N22" si="2">M23</f>
        <v>-1727714.87803</v>
      </c>
      <c r="N22" s="30">
        <f t="shared" si="2"/>
        <v>0</v>
      </c>
    </row>
    <row r="23" spans="3:14" ht="33" customHeight="1" x14ac:dyDescent="0.2">
      <c r="C23" s="27" t="s">
        <v>66</v>
      </c>
      <c r="D23" s="27" t="s">
        <v>15</v>
      </c>
      <c r="E23" s="27" t="s">
        <v>19</v>
      </c>
      <c r="F23" s="27" t="s">
        <v>16</v>
      </c>
      <c r="G23" s="27" t="s">
        <v>16</v>
      </c>
      <c r="H23" s="27" t="s">
        <v>41</v>
      </c>
      <c r="I23" s="27" t="s">
        <v>17</v>
      </c>
      <c r="J23" s="28" t="s">
        <v>27</v>
      </c>
      <c r="K23" s="29" t="s">
        <v>58</v>
      </c>
      <c r="L23" s="30">
        <f>-150000-329000-322500-294100-277400</f>
        <v>-1373000</v>
      </c>
      <c r="M23" s="30">
        <f>-150000-329000-322500-294100-277400-245000-99000-10714.87803</f>
        <v>-1727714.87803</v>
      </c>
      <c r="N23" s="53"/>
    </row>
    <row r="24" spans="3:14" ht="37.15" customHeight="1" x14ac:dyDescent="0.2">
      <c r="C24" s="25" t="s">
        <v>14</v>
      </c>
      <c r="D24" s="25" t="s">
        <v>15</v>
      </c>
      <c r="E24" s="25" t="s">
        <v>28</v>
      </c>
      <c r="F24" s="25" t="s">
        <v>16</v>
      </c>
      <c r="G24" s="25" t="s">
        <v>16</v>
      </c>
      <c r="H24" s="25" t="s">
        <v>16</v>
      </c>
      <c r="I24" s="25" t="s">
        <v>17</v>
      </c>
      <c r="J24" s="26" t="s">
        <v>14</v>
      </c>
      <c r="K24" s="24" t="s">
        <v>29</v>
      </c>
      <c r="L24" s="31">
        <f>L25</f>
        <v>-99000</v>
      </c>
      <c r="M24" s="31">
        <f t="shared" ref="M24:N24" si="3">M25</f>
        <v>-99000</v>
      </c>
      <c r="N24" s="31">
        <f t="shared" si="3"/>
        <v>-102000</v>
      </c>
    </row>
    <row r="25" spans="3:14" ht="34.9" customHeight="1" x14ac:dyDescent="0.2">
      <c r="C25" s="25" t="s">
        <v>14</v>
      </c>
      <c r="D25" s="25" t="s">
        <v>15</v>
      </c>
      <c r="E25" s="25" t="s">
        <v>28</v>
      </c>
      <c r="F25" s="25" t="s">
        <v>15</v>
      </c>
      <c r="G25" s="25" t="s">
        <v>16</v>
      </c>
      <c r="H25" s="25" t="s">
        <v>16</v>
      </c>
      <c r="I25" s="25" t="s">
        <v>17</v>
      </c>
      <c r="J25" s="26" t="s">
        <v>14</v>
      </c>
      <c r="K25" s="24" t="s">
        <v>30</v>
      </c>
      <c r="L25" s="31">
        <f>L26+L28</f>
        <v>-99000</v>
      </c>
      <c r="M25" s="31">
        <f t="shared" ref="M25:N25" si="4">M26+M28</f>
        <v>-99000</v>
      </c>
      <c r="N25" s="31">
        <f t="shared" si="4"/>
        <v>-102000</v>
      </c>
    </row>
    <row r="26" spans="3:14" ht="34.9" customHeight="1" x14ac:dyDescent="0.2">
      <c r="C26" s="27" t="s">
        <v>14</v>
      </c>
      <c r="D26" s="27" t="s">
        <v>15</v>
      </c>
      <c r="E26" s="27" t="s">
        <v>28</v>
      </c>
      <c r="F26" s="27" t="s">
        <v>15</v>
      </c>
      <c r="G26" s="27" t="s">
        <v>16</v>
      </c>
      <c r="H26" s="27" t="s">
        <v>16</v>
      </c>
      <c r="I26" s="27" t="s">
        <v>17</v>
      </c>
      <c r="J26" s="28" t="s">
        <v>21</v>
      </c>
      <c r="K26" s="29" t="s">
        <v>31</v>
      </c>
      <c r="L26" s="30">
        <f>L27</f>
        <v>1043830</v>
      </c>
      <c r="M26" s="30">
        <f t="shared" ref="M26:N26" si="5">M27</f>
        <v>0</v>
      </c>
      <c r="N26" s="30">
        <f t="shared" si="5"/>
        <v>0</v>
      </c>
    </row>
    <row r="27" spans="3:14" ht="34.5" customHeight="1" x14ac:dyDescent="0.2">
      <c r="C27" s="27" t="s">
        <v>66</v>
      </c>
      <c r="D27" s="27" t="s">
        <v>15</v>
      </c>
      <c r="E27" s="27" t="s">
        <v>28</v>
      </c>
      <c r="F27" s="27" t="s">
        <v>15</v>
      </c>
      <c r="G27" s="27" t="s">
        <v>16</v>
      </c>
      <c r="H27" s="27" t="s">
        <v>41</v>
      </c>
      <c r="I27" s="27" t="s">
        <v>17</v>
      </c>
      <c r="J27" s="28" t="s">
        <v>24</v>
      </c>
      <c r="K27" s="29" t="s">
        <v>59</v>
      </c>
      <c r="L27" s="30">
        <f>1043830</f>
        <v>1043830</v>
      </c>
      <c r="M27" s="53">
        <v>0</v>
      </c>
      <c r="N27" s="53">
        <v>0</v>
      </c>
    </row>
    <row r="28" spans="3:14" ht="45" x14ac:dyDescent="0.2">
      <c r="C28" s="27" t="s">
        <v>14</v>
      </c>
      <c r="D28" s="27" t="s">
        <v>15</v>
      </c>
      <c r="E28" s="27" t="s">
        <v>28</v>
      </c>
      <c r="F28" s="27" t="s">
        <v>15</v>
      </c>
      <c r="G28" s="27" t="s">
        <v>16</v>
      </c>
      <c r="H28" s="27" t="s">
        <v>16</v>
      </c>
      <c r="I28" s="27" t="s">
        <v>17</v>
      </c>
      <c r="J28" s="28" t="s">
        <v>25</v>
      </c>
      <c r="K28" s="29" t="s">
        <v>32</v>
      </c>
      <c r="L28" s="30">
        <f>L29</f>
        <v>-1142830</v>
      </c>
      <c r="M28" s="30">
        <f t="shared" ref="M28:N28" si="6">M29</f>
        <v>-99000</v>
      </c>
      <c r="N28" s="30">
        <f t="shared" si="6"/>
        <v>-102000</v>
      </c>
    </row>
    <row r="29" spans="3:14" ht="30" customHeight="1" x14ac:dyDescent="0.2">
      <c r="C29" s="27" t="s">
        <v>66</v>
      </c>
      <c r="D29" s="27" t="s">
        <v>15</v>
      </c>
      <c r="E29" s="27" t="s">
        <v>28</v>
      </c>
      <c r="F29" s="27" t="s">
        <v>15</v>
      </c>
      <c r="G29" s="27" t="s">
        <v>16</v>
      </c>
      <c r="H29" s="27" t="s">
        <v>41</v>
      </c>
      <c r="I29" s="27" t="s">
        <v>17</v>
      </c>
      <c r="J29" s="28" t="s">
        <v>27</v>
      </c>
      <c r="K29" s="29" t="s">
        <v>60</v>
      </c>
      <c r="L29" s="30">
        <f>-99000-1043830</f>
        <v>-1142830</v>
      </c>
      <c r="M29" s="30">
        <v>-99000</v>
      </c>
      <c r="N29" s="30">
        <v>-102000</v>
      </c>
    </row>
    <row r="30" spans="3:14" ht="15.6" customHeight="1" x14ac:dyDescent="0.2">
      <c r="C30" s="25" t="s">
        <v>14</v>
      </c>
      <c r="D30" s="25" t="s">
        <v>15</v>
      </c>
      <c r="E30" s="25" t="s">
        <v>23</v>
      </c>
      <c r="F30" s="25" t="s">
        <v>16</v>
      </c>
      <c r="G30" s="25" t="s">
        <v>16</v>
      </c>
      <c r="H30" s="25" t="s">
        <v>16</v>
      </c>
      <c r="I30" s="25" t="s">
        <v>17</v>
      </c>
      <c r="J30" s="26" t="s">
        <v>14</v>
      </c>
      <c r="K30" s="24" t="s">
        <v>33</v>
      </c>
      <c r="L30" s="31">
        <f>L32+L31</f>
        <v>241253.91999999993</v>
      </c>
      <c r="M30" s="31">
        <f>M32+M31</f>
        <v>0</v>
      </c>
      <c r="N30" s="31">
        <f>N32+N31</f>
        <v>0</v>
      </c>
    </row>
    <row r="31" spans="3:14" ht="30" customHeight="1" x14ac:dyDescent="0.2">
      <c r="C31" s="27" t="s">
        <v>67</v>
      </c>
      <c r="D31" s="27" t="s">
        <v>15</v>
      </c>
      <c r="E31" s="27" t="s">
        <v>23</v>
      </c>
      <c r="F31" s="27" t="s">
        <v>19</v>
      </c>
      <c r="G31" s="27" t="s">
        <v>15</v>
      </c>
      <c r="H31" s="27" t="s">
        <v>41</v>
      </c>
      <c r="I31" s="27" t="s">
        <v>17</v>
      </c>
      <c r="J31" s="28" t="s">
        <v>34</v>
      </c>
      <c r="K31" s="29" t="s">
        <v>55</v>
      </c>
      <c r="L31" s="21">
        <f>-13276175.47-L21-L43-L27</f>
        <v>-16224720.348030001</v>
      </c>
      <c r="M31" s="21">
        <f>-12201459.86-M21-M43</f>
        <v>-13929174.73803</v>
      </c>
      <c r="N31" s="21">
        <f>-12225660.81-N21-N43</f>
        <v>-12225660.810000001</v>
      </c>
    </row>
    <row r="32" spans="3:14" ht="30.75" customHeight="1" x14ac:dyDescent="0.2">
      <c r="C32" s="27" t="s">
        <v>67</v>
      </c>
      <c r="D32" s="27" t="s">
        <v>15</v>
      </c>
      <c r="E32" s="27" t="s">
        <v>23</v>
      </c>
      <c r="F32" s="27" t="s">
        <v>19</v>
      </c>
      <c r="G32" s="27" t="s">
        <v>15</v>
      </c>
      <c r="H32" s="27" t="s">
        <v>41</v>
      </c>
      <c r="I32" s="27" t="s">
        <v>17</v>
      </c>
      <c r="J32" s="28" t="s">
        <v>35</v>
      </c>
      <c r="K32" s="29" t="s">
        <v>54</v>
      </c>
      <c r="L32" s="21">
        <f>13939429.39+(-L23)+(-L39)+(-L29)</f>
        <v>16465974.268030001</v>
      </c>
      <c r="M32" s="21">
        <f>(11829412.86+273047)+(-M23)+(-M39)+(-M28)</f>
        <v>13929174.73803</v>
      </c>
      <c r="N32" s="21">
        <f>(11637553.81+486107)+(-N23)+(-N39)+(-N28)</f>
        <v>12225660.810000001</v>
      </c>
    </row>
    <row r="33" spans="3:14" ht="21.75" customHeight="1" x14ac:dyDescent="0.2">
      <c r="C33" s="25" t="s">
        <v>14</v>
      </c>
      <c r="D33" s="25" t="s">
        <v>15</v>
      </c>
      <c r="E33" s="25" t="s">
        <v>36</v>
      </c>
      <c r="F33" s="25" t="s">
        <v>16</v>
      </c>
      <c r="G33" s="25" t="s">
        <v>16</v>
      </c>
      <c r="H33" s="25" t="s">
        <v>16</v>
      </c>
      <c r="I33" s="25" t="s">
        <v>17</v>
      </c>
      <c r="J33" s="26" t="s">
        <v>14</v>
      </c>
      <c r="K33" s="24" t="s">
        <v>37</v>
      </c>
      <c r="L33" s="12">
        <f>L34+L36+L40</f>
        <v>-10714.87803</v>
      </c>
      <c r="M33" s="12">
        <f t="shared" ref="M33:N33" si="7">M34+M36+M40</f>
        <v>10714.87803</v>
      </c>
      <c r="N33" s="12">
        <f t="shared" si="7"/>
        <v>0</v>
      </c>
    </row>
    <row r="34" spans="3:14" ht="31.5" hidden="1" customHeight="1" x14ac:dyDescent="0.2">
      <c r="C34" s="32"/>
      <c r="D34" s="32"/>
      <c r="E34" s="32"/>
      <c r="F34" s="32"/>
      <c r="G34" s="32"/>
      <c r="H34" s="32"/>
      <c r="I34" s="32"/>
      <c r="J34" s="33" t="s">
        <v>14</v>
      </c>
      <c r="K34" s="34" t="s">
        <v>38</v>
      </c>
      <c r="L34" s="21">
        <f>L35</f>
        <v>0</v>
      </c>
      <c r="M34" s="21">
        <f t="shared" ref="M34:N34" si="8">M35</f>
        <v>0</v>
      </c>
      <c r="N34" s="21">
        <f t="shared" si="8"/>
        <v>0</v>
      </c>
    </row>
    <row r="35" spans="3:14" ht="31.5" hidden="1" customHeight="1" x14ac:dyDescent="0.2">
      <c r="C35" s="32"/>
      <c r="D35" s="32"/>
      <c r="E35" s="32"/>
      <c r="F35" s="32"/>
      <c r="G35" s="32"/>
      <c r="H35" s="32"/>
      <c r="I35" s="32"/>
      <c r="J35" s="35" t="s">
        <v>39</v>
      </c>
      <c r="K35" s="36" t="s">
        <v>40</v>
      </c>
      <c r="L35" s="21"/>
      <c r="M35" s="21"/>
      <c r="N35" s="21"/>
    </row>
    <row r="36" spans="3:14" ht="21" customHeight="1" x14ac:dyDescent="0.2">
      <c r="C36" s="25" t="s">
        <v>14</v>
      </c>
      <c r="D36" s="25" t="s">
        <v>15</v>
      </c>
      <c r="E36" s="25" t="s">
        <v>36</v>
      </c>
      <c r="F36" s="25" t="s">
        <v>41</v>
      </c>
      <c r="G36" s="25" t="s">
        <v>16</v>
      </c>
      <c r="H36" s="25" t="s">
        <v>16</v>
      </c>
      <c r="I36" s="25" t="s">
        <v>17</v>
      </c>
      <c r="J36" s="26" t="s">
        <v>14</v>
      </c>
      <c r="K36" s="24" t="s">
        <v>42</v>
      </c>
      <c r="L36" s="12">
        <f>L38</f>
        <v>-10714.87803</v>
      </c>
      <c r="M36" s="12">
        <f t="shared" ref="M36:N36" si="9">M38</f>
        <v>0</v>
      </c>
      <c r="N36" s="12">
        <f t="shared" si="9"/>
        <v>0</v>
      </c>
    </row>
    <row r="37" spans="3:14" ht="31.9" customHeight="1" x14ac:dyDescent="0.2">
      <c r="C37" s="25" t="s">
        <v>14</v>
      </c>
      <c r="D37" s="25" t="s">
        <v>15</v>
      </c>
      <c r="E37" s="25" t="s">
        <v>36</v>
      </c>
      <c r="F37" s="25" t="s">
        <v>41</v>
      </c>
      <c r="G37" s="25" t="s">
        <v>15</v>
      </c>
      <c r="H37" s="25" t="s">
        <v>16</v>
      </c>
      <c r="I37" s="25" t="s">
        <v>17</v>
      </c>
      <c r="J37" s="26" t="s">
        <v>14</v>
      </c>
      <c r="K37" s="24" t="s">
        <v>43</v>
      </c>
      <c r="L37" s="12">
        <f t="shared" ref="L37:N38" si="10">L38</f>
        <v>-10714.87803</v>
      </c>
      <c r="M37" s="12">
        <f t="shared" si="10"/>
        <v>0</v>
      </c>
      <c r="N37" s="12">
        <f t="shared" si="10"/>
        <v>0</v>
      </c>
    </row>
    <row r="38" spans="3:14" ht="75" x14ac:dyDescent="0.2">
      <c r="C38" s="27" t="s">
        <v>14</v>
      </c>
      <c r="D38" s="27" t="s">
        <v>15</v>
      </c>
      <c r="E38" s="27" t="s">
        <v>36</v>
      </c>
      <c r="F38" s="27" t="s">
        <v>41</v>
      </c>
      <c r="G38" s="27" t="s">
        <v>15</v>
      </c>
      <c r="H38" s="27" t="s">
        <v>16</v>
      </c>
      <c r="I38" s="27" t="s">
        <v>17</v>
      </c>
      <c r="J38" s="28" t="s">
        <v>25</v>
      </c>
      <c r="K38" s="29" t="s">
        <v>44</v>
      </c>
      <c r="L38" s="21">
        <f t="shared" si="10"/>
        <v>-10714.87803</v>
      </c>
      <c r="M38" s="21">
        <f t="shared" si="10"/>
        <v>0</v>
      </c>
      <c r="N38" s="21">
        <f t="shared" si="10"/>
        <v>0</v>
      </c>
    </row>
    <row r="39" spans="3:14" ht="75" x14ac:dyDescent="0.2">
      <c r="C39" s="27" t="s">
        <v>66</v>
      </c>
      <c r="D39" s="27" t="s">
        <v>15</v>
      </c>
      <c r="E39" s="27" t="s">
        <v>36</v>
      </c>
      <c r="F39" s="27" t="s">
        <v>41</v>
      </c>
      <c r="G39" s="27" t="s">
        <v>15</v>
      </c>
      <c r="H39" s="27" t="s">
        <v>41</v>
      </c>
      <c r="I39" s="27" t="s">
        <v>17</v>
      </c>
      <c r="J39" s="28" t="s">
        <v>27</v>
      </c>
      <c r="K39" s="29" t="s">
        <v>61</v>
      </c>
      <c r="L39" s="53">
        <v>-10714.87803</v>
      </c>
      <c r="M39" s="53"/>
      <c r="N39" s="53">
        <v>0</v>
      </c>
    </row>
    <row r="40" spans="3:14" ht="28.5" x14ac:dyDescent="0.2">
      <c r="C40" s="27" t="s">
        <v>14</v>
      </c>
      <c r="D40" s="27" t="s">
        <v>15</v>
      </c>
      <c r="E40" s="27" t="s">
        <v>36</v>
      </c>
      <c r="F40" s="27" t="s">
        <v>23</v>
      </c>
      <c r="G40" s="27" t="s">
        <v>16</v>
      </c>
      <c r="H40" s="27" t="s">
        <v>16</v>
      </c>
      <c r="I40" s="27" t="s">
        <v>17</v>
      </c>
      <c r="J40" s="28" t="s">
        <v>14</v>
      </c>
      <c r="K40" s="24" t="s">
        <v>45</v>
      </c>
      <c r="L40" s="12">
        <f>L41</f>
        <v>0</v>
      </c>
      <c r="M40" s="12">
        <f t="shared" ref="M40:N40" si="11">M41</f>
        <v>10714.87803</v>
      </c>
      <c r="N40" s="12">
        <f t="shared" si="11"/>
        <v>0</v>
      </c>
    </row>
    <row r="41" spans="3:14" ht="30" x14ac:dyDescent="0.2">
      <c r="C41" s="27" t="s">
        <v>14</v>
      </c>
      <c r="D41" s="27" t="s">
        <v>15</v>
      </c>
      <c r="E41" s="27" t="s">
        <v>36</v>
      </c>
      <c r="F41" s="27" t="s">
        <v>23</v>
      </c>
      <c r="G41" s="27" t="s">
        <v>16</v>
      </c>
      <c r="H41" s="27" t="s">
        <v>16</v>
      </c>
      <c r="I41" s="27" t="s">
        <v>17</v>
      </c>
      <c r="J41" s="28" t="s">
        <v>46</v>
      </c>
      <c r="K41" s="29" t="s">
        <v>47</v>
      </c>
      <c r="L41" s="21">
        <f>L43</f>
        <v>0</v>
      </c>
      <c r="M41" s="21">
        <f t="shared" ref="M41:N41" si="12">M43</f>
        <v>10714.87803</v>
      </c>
      <c r="N41" s="21">
        <f t="shared" si="12"/>
        <v>0</v>
      </c>
    </row>
    <row r="42" spans="3:14" ht="30" x14ac:dyDescent="0.2">
      <c r="C42" s="27" t="s">
        <v>14</v>
      </c>
      <c r="D42" s="27" t="s">
        <v>15</v>
      </c>
      <c r="E42" s="27" t="s">
        <v>36</v>
      </c>
      <c r="F42" s="27" t="s">
        <v>23</v>
      </c>
      <c r="G42" s="27" t="s">
        <v>15</v>
      </c>
      <c r="H42" s="27" t="s">
        <v>16</v>
      </c>
      <c r="I42" s="27" t="s">
        <v>17</v>
      </c>
      <c r="J42" s="28" t="s">
        <v>46</v>
      </c>
      <c r="K42" s="29" t="s">
        <v>48</v>
      </c>
      <c r="L42" s="21">
        <f>L43</f>
        <v>0</v>
      </c>
      <c r="M42" s="21">
        <f t="shared" ref="M42:N42" si="13">M43</f>
        <v>10714.87803</v>
      </c>
      <c r="N42" s="21">
        <f t="shared" si="13"/>
        <v>0</v>
      </c>
    </row>
    <row r="43" spans="3:14" ht="30" x14ac:dyDescent="0.25">
      <c r="C43" s="37" t="s">
        <v>66</v>
      </c>
      <c r="D43" s="37" t="s">
        <v>15</v>
      </c>
      <c r="E43" s="37" t="s">
        <v>36</v>
      </c>
      <c r="F43" s="37" t="s">
        <v>23</v>
      </c>
      <c r="G43" s="37" t="s">
        <v>15</v>
      </c>
      <c r="H43" s="37" t="s">
        <v>41</v>
      </c>
      <c r="I43" s="37" t="s">
        <v>17</v>
      </c>
      <c r="J43" s="38" t="s">
        <v>49</v>
      </c>
      <c r="K43" s="29" t="s">
        <v>62</v>
      </c>
      <c r="L43" s="21">
        <v>0</v>
      </c>
      <c r="M43" s="53">
        <v>10714.87803</v>
      </c>
      <c r="N43" s="53"/>
    </row>
    <row r="44" spans="3:14" ht="30" x14ac:dyDescent="0.2">
      <c r="C44" s="27" t="s">
        <v>14</v>
      </c>
      <c r="D44" s="27" t="s">
        <v>15</v>
      </c>
      <c r="E44" s="27" t="s">
        <v>36</v>
      </c>
      <c r="F44" s="27" t="s">
        <v>23</v>
      </c>
      <c r="G44" s="27" t="s">
        <v>16</v>
      </c>
      <c r="H44" s="27" t="s">
        <v>16</v>
      </c>
      <c r="I44" s="27" t="s">
        <v>17</v>
      </c>
      <c r="J44" s="28" t="s">
        <v>50</v>
      </c>
      <c r="K44" s="29" t="s">
        <v>51</v>
      </c>
      <c r="L44" s="21">
        <f>L46</f>
        <v>0</v>
      </c>
      <c r="M44" s="21">
        <f t="shared" ref="M44:N44" si="14">M46</f>
        <v>0</v>
      </c>
      <c r="N44" s="21">
        <f t="shared" si="14"/>
        <v>0</v>
      </c>
    </row>
    <row r="45" spans="3:14" ht="30" x14ac:dyDescent="0.2">
      <c r="C45" s="27" t="s">
        <v>14</v>
      </c>
      <c r="D45" s="27" t="s">
        <v>15</v>
      </c>
      <c r="E45" s="27" t="s">
        <v>36</v>
      </c>
      <c r="F45" s="27" t="s">
        <v>23</v>
      </c>
      <c r="G45" s="27" t="s">
        <v>15</v>
      </c>
      <c r="H45" s="27" t="s">
        <v>16</v>
      </c>
      <c r="I45" s="27" t="s">
        <v>17</v>
      </c>
      <c r="J45" s="28" t="s">
        <v>50</v>
      </c>
      <c r="K45" s="29" t="s">
        <v>52</v>
      </c>
      <c r="L45" s="21">
        <f>L46</f>
        <v>0</v>
      </c>
      <c r="M45" s="21">
        <f t="shared" ref="M45:N45" si="15">M46</f>
        <v>0</v>
      </c>
      <c r="N45" s="21">
        <f t="shared" si="15"/>
        <v>0</v>
      </c>
    </row>
    <row r="46" spans="3:14" ht="30" x14ac:dyDescent="0.2">
      <c r="C46" s="27" t="s">
        <v>66</v>
      </c>
      <c r="D46" s="27" t="s">
        <v>15</v>
      </c>
      <c r="E46" s="27" t="s">
        <v>36</v>
      </c>
      <c r="F46" s="27" t="s">
        <v>23</v>
      </c>
      <c r="G46" s="27" t="s">
        <v>15</v>
      </c>
      <c r="H46" s="27" t="s">
        <v>41</v>
      </c>
      <c r="I46" s="27" t="s">
        <v>17</v>
      </c>
      <c r="J46" s="28" t="s">
        <v>53</v>
      </c>
      <c r="K46" s="29" t="s">
        <v>57</v>
      </c>
      <c r="L46" s="21">
        <v>0</v>
      </c>
      <c r="M46" s="53">
        <v>0</v>
      </c>
      <c r="N46" s="53">
        <v>0</v>
      </c>
    </row>
    <row r="47" spans="3:14" x14ac:dyDescent="0.2">
      <c r="C47" s="39"/>
      <c r="D47" s="39"/>
      <c r="E47" s="39"/>
      <c r="F47" s="39"/>
      <c r="G47" s="39"/>
      <c r="H47" s="39"/>
      <c r="I47" s="39"/>
      <c r="J47" s="40"/>
      <c r="K47" s="41"/>
      <c r="L47" s="42"/>
    </row>
    <row r="48" spans="3:14" x14ac:dyDescent="0.2">
      <c r="J48" s="43"/>
      <c r="K48" s="44"/>
    </row>
    <row r="49" spans="3:14" ht="15.75" x14ac:dyDescent="0.2">
      <c r="C49" s="74" t="s">
        <v>70</v>
      </c>
      <c r="D49" s="74"/>
      <c r="E49" s="74"/>
      <c r="F49" s="74"/>
      <c r="G49" s="74"/>
      <c r="H49" s="74"/>
      <c r="I49" s="74"/>
      <c r="J49" s="74"/>
      <c r="K49" s="74"/>
      <c r="M49" s="58"/>
      <c r="N49" s="60" t="s">
        <v>71</v>
      </c>
    </row>
    <row r="50" spans="3:14" s="17" customFormat="1" ht="15.75" hidden="1" customHeight="1" x14ac:dyDescent="0.2">
      <c r="C50" s="1"/>
      <c r="D50" s="1"/>
      <c r="E50" s="1"/>
      <c r="F50" s="1"/>
      <c r="G50" s="1"/>
      <c r="H50" s="1"/>
      <c r="I50" s="1"/>
      <c r="J50" s="40"/>
      <c r="K50" s="41"/>
      <c r="L50" s="42"/>
      <c r="M50" s="56"/>
      <c r="N50" s="56"/>
    </row>
    <row r="51" spans="3:14" ht="15" hidden="1" customHeight="1" x14ac:dyDescent="0.2">
      <c r="J51" s="45"/>
      <c r="K51" s="44"/>
    </row>
    <row r="52" spans="3:14" ht="15" hidden="1" customHeight="1" x14ac:dyDescent="0.2">
      <c r="J52" s="45"/>
      <c r="K52" s="44"/>
    </row>
    <row r="53" spans="3:14" ht="15" hidden="1" customHeight="1" x14ac:dyDescent="0.2">
      <c r="J53" s="45"/>
      <c r="K53" s="44"/>
    </row>
    <row r="54" spans="3:14" ht="15" hidden="1" customHeight="1" x14ac:dyDescent="0.2">
      <c r="J54" s="45"/>
      <c r="K54" s="44"/>
    </row>
    <row r="55" spans="3:14" ht="15.75" hidden="1" customHeight="1" x14ac:dyDescent="0.2">
      <c r="J55" s="45"/>
      <c r="K55" s="41"/>
      <c r="L55" s="42"/>
    </row>
    <row r="56" spans="3:14" s="46" customFormat="1" ht="15.75" x14ac:dyDescent="0.2">
      <c r="C56" s="1"/>
      <c r="D56" s="1"/>
      <c r="E56" s="1"/>
      <c r="F56" s="1"/>
      <c r="G56" s="1"/>
      <c r="H56" s="1"/>
      <c r="I56" s="1"/>
      <c r="J56" s="65"/>
      <c r="K56" s="66"/>
      <c r="L56" s="66"/>
      <c r="M56" s="57"/>
      <c r="N56" s="57"/>
    </row>
    <row r="57" spans="3:14" s="46" customFormat="1" x14ac:dyDescent="0.2">
      <c r="C57" s="1"/>
      <c r="D57" s="1"/>
      <c r="E57" s="1"/>
      <c r="F57" s="1"/>
      <c r="G57" s="1"/>
      <c r="H57" s="1"/>
      <c r="I57" s="1"/>
      <c r="J57" s="47"/>
      <c r="L57" s="48"/>
      <c r="M57" s="57"/>
      <c r="N57" s="57"/>
    </row>
    <row r="58" spans="3:14" s="46" customFormat="1" x14ac:dyDescent="0.2">
      <c r="C58" s="1"/>
      <c r="D58" s="1"/>
      <c r="E58" s="1"/>
      <c r="F58" s="1"/>
      <c r="G58" s="1"/>
      <c r="H58" s="1"/>
      <c r="I58" s="1"/>
      <c r="J58" s="47"/>
      <c r="L58" s="48"/>
      <c r="M58" s="57"/>
      <c r="N58" s="57"/>
    </row>
    <row r="59" spans="3:14" s="46" customFormat="1" x14ac:dyDescent="0.2">
      <c r="C59" s="1"/>
      <c r="D59" s="1"/>
      <c r="E59" s="1"/>
      <c r="F59" s="1"/>
      <c r="G59" s="1"/>
      <c r="H59" s="1"/>
      <c r="I59" s="1"/>
      <c r="J59" s="47"/>
      <c r="L59" s="48"/>
      <c r="M59" s="57"/>
      <c r="N59" s="57"/>
    </row>
    <row r="60" spans="3:14" s="46" customFormat="1" x14ac:dyDescent="0.2">
      <c r="C60" s="1"/>
      <c r="D60" s="1"/>
      <c r="E60" s="1"/>
      <c r="F60" s="1"/>
      <c r="G60" s="1"/>
      <c r="H60" s="1"/>
      <c r="I60" s="1"/>
      <c r="J60" s="47"/>
      <c r="L60" s="48"/>
      <c r="M60" s="57"/>
      <c r="N60" s="57"/>
    </row>
    <row r="61" spans="3:14" s="46" customFormat="1" x14ac:dyDescent="0.2">
      <c r="C61" s="1"/>
      <c r="D61" s="1"/>
      <c r="E61" s="1"/>
      <c r="F61" s="1"/>
      <c r="G61" s="1"/>
      <c r="H61" s="1"/>
      <c r="I61" s="1"/>
      <c r="J61" s="47"/>
      <c r="L61" s="48"/>
      <c r="M61" s="57"/>
      <c r="N61" s="57"/>
    </row>
    <row r="62" spans="3:14" s="46" customFormat="1" x14ac:dyDescent="0.2">
      <c r="C62" s="1"/>
      <c r="D62" s="1"/>
      <c r="E62" s="1"/>
      <c r="F62" s="1"/>
      <c r="G62" s="1"/>
      <c r="H62" s="1"/>
      <c r="I62" s="1"/>
      <c r="J62" s="47"/>
      <c r="L62" s="48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K71" s="49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</sheetData>
  <mergeCells count="18">
    <mergeCell ref="C11:N11"/>
    <mergeCell ref="J56:L56"/>
    <mergeCell ref="C13:I13"/>
    <mergeCell ref="D14:J14"/>
    <mergeCell ref="K14:K15"/>
    <mergeCell ref="L14:N14"/>
    <mergeCell ref="C49:K49"/>
    <mergeCell ref="K2:L2"/>
    <mergeCell ref="M2:N2"/>
    <mergeCell ref="K3:L3"/>
    <mergeCell ref="M3:N3"/>
    <mergeCell ref="K4:L4"/>
    <mergeCell ref="M4:N4"/>
    <mergeCell ref="M5:N5"/>
    <mergeCell ref="K6:L6"/>
    <mergeCell ref="M6:N6"/>
    <mergeCell ref="L7:N7"/>
    <mergeCell ref="L8:N8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2022-12-28T09:28:32Z</cp:lastPrinted>
  <dcterms:created xsi:type="dcterms:W3CDTF">2017-11-15T18:28:37Z</dcterms:created>
  <dcterms:modified xsi:type="dcterms:W3CDTF">2024-02-07T09:06:51Z</dcterms:modified>
</cp:coreProperties>
</file>